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Bystriansky\Desktop\Odevzdání\"/>
    </mc:Choice>
  </mc:AlternateContent>
  <xr:revisionPtr revIDLastSave="0" documentId="13_ncr:1_{57242199-976F-4645-82F6-395E73A4B936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Prognóza 2045 - K1" sheetId="4" r:id="rId1"/>
    <sheet name="Prognóza 2045 - K3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" i="6" l="1"/>
  <c r="Q18" i="6" s="1"/>
  <c r="P17" i="6"/>
  <c r="P18" i="6" s="1"/>
  <c r="O17" i="6"/>
  <c r="O18" i="6" s="1"/>
  <c r="N17" i="6"/>
  <c r="N18" i="6" s="1"/>
  <c r="M17" i="6"/>
  <c r="M18" i="6" s="1"/>
  <c r="L17" i="6"/>
  <c r="L18" i="6" s="1"/>
  <c r="L19" i="6" s="1"/>
  <c r="K17" i="6"/>
  <c r="K18" i="6" s="1"/>
  <c r="J17" i="6"/>
  <c r="J18" i="6" s="1"/>
  <c r="I17" i="6"/>
  <c r="I18" i="6" s="1"/>
  <c r="I19" i="6" s="1"/>
  <c r="H17" i="6"/>
  <c r="H18" i="6" s="1"/>
  <c r="G17" i="6"/>
  <c r="G18" i="6" s="1"/>
  <c r="F17" i="6"/>
  <c r="F18" i="6" s="1"/>
  <c r="F19" i="6" s="1"/>
  <c r="O19" i="6" l="1"/>
  <c r="Q17" i="4" l="1"/>
  <c r="Q18" i="4" s="1"/>
  <c r="P17" i="4"/>
  <c r="O17" i="4"/>
  <c r="O18" i="4" s="1"/>
  <c r="N17" i="4"/>
  <c r="N18" i="4" s="1"/>
  <c r="M17" i="4"/>
  <c r="M18" i="4" s="1"/>
  <c r="L17" i="4"/>
  <c r="L18" i="4" s="1"/>
  <c r="K17" i="4"/>
  <c r="K18" i="4" s="1"/>
  <c r="J17" i="4"/>
  <c r="J18" i="4" s="1"/>
  <c r="I17" i="4"/>
  <c r="I18" i="4" s="1"/>
  <c r="H17" i="4"/>
  <c r="G17" i="4"/>
  <c r="G18" i="4" s="1"/>
  <c r="F17" i="4"/>
  <c r="F18" i="4" s="1"/>
  <c r="P18" i="4" l="1"/>
  <c r="O19" i="4" s="1"/>
  <c r="H18" i="4"/>
  <c r="F19" i="4" s="1"/>
  <c r="I19" i="4"/>
  <c r="L19" i="4"/>
</calcChain>
</file>

<file path=xl/sharedStrings.xml><?xml version="1.0" encoding="utf-8"?>
<sst xmlns="http://schemas.openxmlformats.org/spreadsheetml/2006/main" count="124" uniqueCount="46">
  <si>
    <t>PROTOKOL PRO PROGNÓZU INTENZIT DOPRAVY METODOU JEDNOTNÉHO SOUČINITELE VÝVOJE PODLE TP 225</t>
  </si>
  <si>
    <t>Místo</t>
  </si>
  <si>
    <t>Posuzované profily</t>
  </si>
  <si>
    <t>Číslo komunikace</t>
  </si>
  <si>
    <t>Paprsek 1</t>
  </si>
  <si>
    <t>Typ komunikace</t>
  </si>
  <si>
    <t>Paprsek 2</t>
  </si>
  <si>
    <t>Paprsek 3</t>
  </si>
  <si>
    <t>Kraj</t>
  </si>
  <si>
    <t>Vzdálenost od krajského města</t>
  </si>
  <si>
    <t>Vypracoval</t>
  </si>
  <si>
    <t>Datum</t>
  </si>
  <si>
    <t>Výchozí rok</t>
  </si>
  <si>
    <t>Výhledový rok</t>
  </si>
  <si>
    <t>Paprsek 1
skupina vozidel</t>
  </si>
  <si>
    <t>Paprsek 2
skupina vozidel</t>
  </si>
  <si>
    <t>Paprsek 3
skupina vozidel</t>
  </si>
  <si>
    <r>
      <t xml:space="preserve">A
</t>
    </r>
    <r>
      <rPr>
        <sz val="8"/>
        <color theme="1"/>
        <rFont val="Calibri"/>
        <family val="2"/>
        <charset val="238"/>
        <scheme val="minor"/>
      </rPr>
      <t>osobní</t>
    </r>
  </si>
  <si>
    <r>
      <t xml:space="preserve">B
</t>
    </r>
    <r>
      <rPr>
        <sz val="7.9"/>
        <color theme="1"/>
        <rFont val="Calibri"/>
        <family val="2"/>
        <charset val="238"/>
        <scheme val="minor"/>
      </rPr>
      <t>lehká n.</t>
    </r>
  </si>
  <si>
    <r>
      <t xml:space="preserve">C
</t>
    </r>
    <r>
      <rPr>
        <sz val="8"/>
        <color theme="1"/>
        <rFont val="Calibri"/>
        <family val="2"/>
        <charset val="238"/>
        <scheme val="minor"/>
      </rPr>
      <t>těžká</t>
    </r>
  </si>
  <si>
    <t>Výchozí intenzita dopravy</t>
  </si>
  <si>
    <r>
      <t>I</t>
    </r>
    <r>
      <rPr>
        <i/>
        <vertAlign val="subscript"/>
        <sz val="11"/>
        <color theme="1"/>
        <rFont val="Calibri"/>
        <family val="2"/>
        <charset val="238"/>
        <scheme val="minor"/>
      </rPr>
      <t>0</t>
    </r>
    <r>
      <rPr>
        <i/>
        <sz val="11"/>
        <color theme="1"/>
        <rFont val="Calibri"/>
        <family val="2"/>
        <charset val="238"/>
        <scheme val="minor"/>
      </rPr>
      <t xml:space="preserve"> [voz/h]</t>
    </r>
  </si>
  <si>
    <t>Koeficient vývoje intenzit dopravy pro výchozí rok</t>
  </si>
  <si>
    <r>
      <t>k</t>
    </r>
    <r>
      <rPr>
        <i/>
        <vertAlign val="subscript"/>
        <sz val="11"/>
        <color theme="1"/>
        <rFont val="Calibri"/>
        <family val="2"/>
        <charset val="238"/>
        <scheme val="minor"/>
      </rPr>
      <t>0</t>
    </r>
    <r>
      <rPr>
        <i/>
        <sz val="11"/>
        <color theme="1"/>
        <rFont val="Calibri"/>
        <family val="2"/>
        <charset val="238"/>
        <scheme val="minor"/>
      </rPr>
      <t xml:space="preserve"> [-]</t>
    </r>
  </si>
  <si>
    <t>Koeficient vývoje intenzit dopravy pro výhledový rok</t>
  </si>
  <si>
    <r>
      <t>k</t>
    </r>
    <r>
      <rPr>
        <i/>
        <vertAlign val="subscript"/>
        <sz val="11"/>
        <color theme="1"/>
        <rFont val="Calibri"/>
        <family val="2"/>
        <charset val="238"/>
        <scheme val="minor"/>
      </rPr>
      <t>v</t>
    </r>
    <r>
      <rPr>
        <i/>
        <sz val="11"/>
        <color theme="1"/>
        <rFont val="Calibri"/>
        <family val="2"/>
        <charset val="238"/>
        <scheme val="minor"/>
      </rPr>
      <t xml:space="preserve"> [-]</t>
    </r>
  </si>
  <si>
    <t>Koeficient prognózy intenzit dopravy</t>
  </si>
  <si>
    <r>
      <t>k</t>
    </r>
    <r>
      <rPr>
        <i/>
        <vertAlign val="subscript"/>
        <sz val="11"/>
        <color theme="1"/>
        <rFont val="Calibri"/>
        <family val="2"/>
        <charset val="238"/>
        <scheme val="minor"/>
      </rPr>
      <t>p</t>
    </r>
    <r>
      <rPr>
        <i/>
        <sz val="11"/>
        <color theme="1"/>
        <rFont val="Calibri"/>
        <family val="2"/>
        <charset val="238"/>
        <scheme val="minor"/>
      </rPr>
      <t xml:space="preserve"> [-]</t>
    </r>
  </si>
  <si>
    <t>Výhledová intenzita dopravy</t>
  </si>
  <si>
    <r>
      <t>I</t>
    </r>
    <r>
      <rPr>
        <i/>
        <vertAlign val="subscript"/>
        <sz val="11"/>
        <color theme="1"/>
        <rFont val="Calibri"/>
        <family val="2"/>
        <charset val="238"/>
        <scheme val="minor"/>
      </rPr>
      <t>v</t>
    </r>
    <r>
      <rPr>
        <i/>
        <sz val="11"/>
        <color theme="1"/>
        <rFont val="Calibri"/>
        <family val="2"/>
        <charset val="238"/>
        <scheme val="minor"/>
      </rPr>
      <t xml:space="preserve"> [voz/h]</t>
    </r>
  </si>
  <si>
    <t>Výhledová intenzita dopravy (celkem)</t>
  </si>
  <si>
    <t>nad 20km</t>
  </si>
  <si>
    <t>I</t>
  </si>
  <si>
    <t>Paprsek 4</t>
  </si>
  <si>
    <t>Ing. Bystrianský</t>
  </si>
  <si>
    <t>Paprsek 4
skupina vozidel</t>
  </si>
  <si>
    <r>
      <t xml:space="preserve">B
</t>
    </r>
    <r>
      <rPr>
        <sz val="8"/>
        <color theme="1"/>
        <rFont val="Calibri"/>
        <family val="2"/>
        <charset val="238"/>
        <scheme val="minor"/>
      </rPr>
      <t>lehká n.</t>
    </r>
  </si>
  <si>
    <t>I/32</t>
  </si>
  <si>
    <t>II/611</t>
  </si>
  <si>
    <t>Středočeský</t>
  </si>
  <si>
    <t>II</t>
  </si>
  <si>
    <t>Choťánky</t>
  </si>
  <si>
    <t>Jednotlivé paprsky křižovatky silnice I/32 x II/611</t>
  </si>
  <si>
    <t>Jednotlivé paprsky křižovatky silnice I/32 x D11 x II/125</t>
  </si>
  <si>
    <t>rampa na D11</t>
  </si>
  <si>
    <t>II/125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</si>
</sst>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.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vertAlign val="sub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52">
    <xf numFmtId="0" fontId="0" fillId="0" borderId="0" xfId="0"/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wrapText="1"/>
    </xf>
    <xf numFmtId="0" fontId="0" fillId="2" borderId="18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2" borderId="6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</cellXfs>
  <cellStyles count="7">
    <cellStyle name="Normální" xfId="0" builtinId="0"/>
    <cellStyle name="Normální 2" xfId="2" xr:uid="{B2E85FF7-25CF-4179-8906-2EFDA13FD37F}"/>
    <cellStyle name="Normální 2 2" xfId="3" xr:uid="{2813A004-37DA-410B-BA70-0E62C1705C8A}"/>
    <cellStyle name="Normální 2 2 2" xfId="5" xr:uid="{7CCB869B-BE27-43BD-9F5C-C33058BAA650}"/>
    <cellStyle name="Normální 2 3" xfId="4" xr:uid="{3B80C44F-B9CD-43D9-A772-9B9A4EC14341}"/>
    <cellStyle name="Normální 3" xfId="6" xr:uid="{5ACF118F-FD30-4630-AD64-34815A9B251A}"/>
    <cellStyle name="Normální 4" xfId="1" xr:uid="{2692680D-22E5-4B63-A2FE-3A4592F2D2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185B-2643-440B-96DE-4BDB2409283E}">
  <dimension ref="B1:Q19"/>
  <sheetViews>
    <sheetView topLeftCell="A10" zoomScale="115" zoomScaleNormal="115" workbookViewId="0">
      <selection activeCell="O22" sqref="O22"/>
    </sheetView>
  </sheetViews>
  <sheetFormatPr defaultRowHeight="15" x14ac:dyDescent="0.25"/>
  <cols>
    <col min="2" max="2" width="4" customWidth="1"/>
    <col min="3" max="3" width="13.5703125" customWidth="1"/>
    <col min="4" max="4" width="20.28515625" customWidth="1"/>
    <col min="5" max="5" width="10.28515625" customWidth="1"/>
    <col min="6" max="17" width="6.42578125" customWidth="1"/>
  </cols>
  <sheetData>
    <row r="1" spans="2:17" ht="15.75" thickBot="1" x14ac:dyDescent="0.3"/>
    <row r="2" spans="2:17" ht="30" customHeight="1" thickBot="1" x14ac:dyDescent="0.3">
      <c r="B2" s="17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/>
    </row>
    <row r="3" spans="2:17" ht="30" customHeight="1" x14ac:dyDescent="0.25">
      <c r="B3" s="20" t="s">
        <v>1</v>
      </c>
      <c r="C3" s="21"/>
      <c r="D3" s="22" t="s">
        <v>41</v>
      </c>
      <c r="E3" s="23"/>
      <c r="F3" s="21" t="s">
        <v>2</v>
      </c>
      <c r="G3" s="21"/>
      <c r="H3" s="21"/>
      <c r="I3" s="24" t="s">
        <v>42</v>
      </c>
      <c r="J3" s="25"/>
      <c r="K3" s="25"/>
      <c r="L3" s="25"/>
      <c r="M3" s="25"/>
      <c r="N3" s="25"/>
      <c r="O3" s="25"/>
      <c r="P3" s="25"/>
      <c r="Q3" s="26"/>
    </row>
    <row r="4" spans="2:17" ht="31.5" customHeight="1" x14ac:dyDescent="0.25">
      <c r="B4" s="12" t="s">
        <v>3</v>
      </c>
      <c r="C4" s="13"/>
      <c r="D4" s="1" t="s">
        <v>37</v>
      </c>
      <c r="E4" s="2" t="s">
        <v>4</v>
      </c>
      <c r="F4" s="14" t="s">
        <v>5</v>
      </c>
      <c r="G4" s="14"/>
      <c r="H4" s="14"/>
      <c r="I4" s="15" t="s">
        <v>32</v>
      </c>
      <c r="J4" s="15"/>
      <c r="K4" s="15"/>
      <c r="L4" s="15"/>
      <c r="M4" s="15"/>
      <c r="N4" s="15"/>
      <c r="O4" s="15"/>
      <c r="P4" s="15"/>
      <c r="Q4" s="16"/>
    </row>
    <row r="5" spans="2:17" ht="30.75" customHeight="1" x14ac:dyDescent="0.25">
      <c r="B5" s="12" t="s">
        <v>3</v>
      </c>
      <c r="C5" s="13"/>
      <c r="D5" s="2" t="s">
        <v>38</v>
      </c>
      <c r="E5" s="2" t="s">
        <v>6</v>
      </c>
      <c r="F5" s="14" t="s">
        <v>5</v>
      </c>
      <c r="G5" s="14"/>
      <c r="H5" s="14"/>
      <c r="I5" s="15" t="s">
        <v>40</v>
      </c>
      <c r="J5" s="15"/>
      <c r="K5" s="15"/>
      <c r="L5" s="15"/>
      <c r="M5" s="15"/>
      <c r="N5" s="15"/>
      <c r="O5" s="15"/>
      <c r="P5" s="15"/>
      <c r="Q5" s="16"/>
    </row>
    <row r="6" spans="2:17" ht="30.75" customHeight="1" x14ac:dyDescent="0.25">
      <c r="B6" s="12" t="s">
        <v>3</v>
      </c>
      <c r="C6" s="13"/>
      <c r="D6" s="1" t="s">
        <v>37</v>
      </c>
      <c r="E6" s="2" t="s">
        <v>7</v>
      </c>
      <c r="F6" s="14" t="s">
        <v>5</v>
      </c>
      <c r="G6" s="14"/>
      <c r="H6" s="14"/>
      <c r="I6" s="15" t="s">
        <v>32</v>
      </c>
      <c r="J6" s="15"/>
      <c r="K6" s="15"/>
      <c r="L6" s="15"/>
      <c r="M6" s="15"/>
      <c r="N6" s="15"/>
      <c r="O6" s="15"/>
      <c r="P6" s="15"/>
      <c r="Q6" s="16"/>
    </row>
    <row r="7" spans="2:17" ht="30" customHeight="1" x14ac:dyDescent="0.25">
      <c r="B7" s="12" t="s">
        <v>3</v>
      </c>
      <c r="C7" s="13"/>
      <c r="D7" s="1" t="s">
        <v>38</v>
      </c>
      <c r="E7" s="2" t="s">
        <v>33</v>
      </c>
      <c r="F7" s="14" t="s">
        <v>5</v>
      </c>
      <c r="G7" s="14"/>
      <c r="H7" s="14"/>
      <c r="I7" s="15" t="s">
        <v>40</v>
      </c>
      <c r="J7" s="15"/>
      <c r="K7" s="15"/>
      <c r="L7" s="15"/>
      <c r="M7" s="15"/>
      <c r="N7" s="15"/>
      <c r="O7" s="15"/>
      <c r="P7" s="15"/>
      <c r="Q7" s="16"/>
    </row>
    <row r="8" spans="2:17" ht="30" customHeight="1" x14ac:dyDescent="0.25">
      <c r="B8" s="27" t="s">
        <v>8</v>
      </c>
      <c r="C8" s="13"/>
      <c r="D8" s="28" t="s">
        <v>39</v>
      </c>
      <c r="E8" s="29"/>
      <c r="F8" s="14" t="s">
        <v>9</v>
      </c>
      <c r="G8" s="14"/>
      <c r="H8" s="14"/>
      <c r="I8" s="15" t="s">
        <v>31</v>
      </c>
      <c r="J8" s="15"/>
      <c r="K8" s="15"/>
      <c r="L8" s="15"/>
      <c r="M8" s="15"/>
      <c r="N8" s="15"/>
      <c r="O8" s="15"/>
      <c r="P8" s="15"/>
      <c r="Q8" s="16"/>
    </row>
    <row r="9" spans="2:17" ht="28.5" customHeight="1" x14ac:dyDescent="0.25">
      <c r="B9" s="27" t="s">
        <v>10</v>
      </c>
      <c r="C9" s="13"/>
      <c r="D9" s="28" t="s">
        <v>34</v>
      </c>
      <c r="E9" s="29"/>
      <c r="F9" s="13" t="s">
        <v>11</v>
      </c>
      <c r="G9" s="13"/>
      <c r="H9" s="13"/>
      <c r="I9" s="30">
        <v>45919</v>
      </c>
      <c r="J9" s="15"/>
      <c r="K9" s="15"/>
      <c r="L9" s="15"/>
      <c r="M9" s="15"/>
      <c r="N9" s="15"/>
      <c r="O9" s="15"/>
      <c r="P9" s="15"/>
      <c r="Q9" s="16"/>
    </row>
    <row r="10" spans="2:17" ht="30.75" customHeight="1" x14ac:dyDescent="0.25">
      <c r="B10" s="6">
        <v>1</v>
      </c>
      <c r="C10" s="31" t="s">
        <v>12</v>
      </c>
      <c r="D10" s="32"/>
      <c r="E10" s="33"/>
      <c r="F10" s="34">
        <v>2025</v>
      </c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</row>
    <row r="11" spans="2:17" ht="34.5" customHeight="1" thickBot="1" x14ac:dyDescent="0.3">
      <c r="B11" s="7">
        <v>2</v>
      </c>
      <c r="C11" s="36" t="s">
        <v>13</v>
      </c>
      <c r="D11" s="37"/>
      <c r="E11" s="38"/>
      <c r="F11" s="39">
        <v>2045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40"/>
    </row>
    <row r="12" spans="2:17" ht="27.75" customHeight="1" x14ac:dyDescent="0.25">
      <c r="B12" s="41"/>
      <c r="C12" s="42"/>
      <c r="D12" s="42"/>
      <c r="E12" s="42"/>
      <c r="F12" s="43" t="s">
        <v>14</v>
      </c>
      <c r="G12" s="44"/>
      <c r="H12" s="44"/>
      <c r="I12" s="43" t="s">
        <v>15</v>
      </c>
      <c r="J12" s="44"/>
      <c r="K12" s="44"/>
      <c r="L12" s="43" t="s">
        <v>16</v>
      </c>
      <c r="M12" s="44"/>
      <c r="N12" s="44"/>
      <c r="O12" s="43" t="s">
        <v>35</v>
      </c>
      <c r="P12" s="44"/>
      <c r="Q12" s="45"/>
    </row>
    <row r="13" spans="2:17" ht="30.75" customHeight="1" x14ac:dyDescent="0.25">
      <c r="B13" s="27"/>
      <c r="C13" s="13"/>
      <c r="D13" s="13"/>
      <c r="E13" s="13"/>
      <c r="F13" s="8" t="s">
        <v>17</v>
      </c>
      <c r="G13" s="8" t="s">
        <v>18</v>
      </c>
      <c r="H13" s="8" t="s">
        <v>19</v>
      </c>
      <c r="I13" s="8" t="s">
        <v>17</v>
      </c>
      <c r="J13" s="8" t="s">
        <v>36</v>
      </c>
      <c r="K13" s="8" t="s">
        <v>19</v>
      </c>
      <c r="L13" s="8" t="s">
        <v>17</v>
      </c>
      <c r="M13" s="8" t="s">
        <v>36</v>
      </c>
      <c r="N13" s="8" t="s">
        <v>19</v>
      </c>
      <c r="O13" s="8" t="s">
        <v>17</v>
      </c>
      <c r="P13" s="8" t="s">
        <v>36</v>
      </c>
      <c r="Q13" s="9" t="s">
        <v>19</v>
      </c>
    </row>
    <row r="14" spans="2:17" ht="36" customHeight="1" x14ac:dyDescent="0.25">
      <c r="B14" s="6">
        <v>3</v>
      </c>
      <c r="C14" s="50" t="s">
        <v>20</v>
      </c>
      <c r="D14" s="50"/>
      <c r="E14" s="10" t="s">
        <v>21</v>
      </c>
      <c r="F14" s="2">
        <v>260</v>
      </c>
      <c r="G14" s="2">
        <v>27</v>
      </c>
      <c r="H14" s="2">
        <v>14</v>
      </c>
      <c r="I14" s="2">
        <v>516</v>
      </c>
      <c r="J14" s="2">
        <v>29</v>
      </c>
      <c r="K14" s="2">
        <v>13</v>
      </c>
      <c r="L14" s="2">
        <v>528</v>
      </c>
      <c r="M14" s="2">
        <v>27</v>
      </c>
      <c r="N14" s="2">
        <v>24</v>
      </c>
      <c r="O14" s="2">
        <v>242</v>
      </c>
      <c r="P14" s="2">
        <v>27</v>
      </c>
      <c r="Q14" s="3">
        <v>19</v>
      </c>
    </row>
    <row r="15" spans="2:17" ht="36" customHeight="1" x14ac:dyDescent="0.25">
      <c r="B15" s="6">
        <v>4</v>
      </c>
      <c r="C15" s="50" t="s">
        <v>22</v>
      </c>
      <c r="D15" s="50"/>
      <c r="E15" s="10" t="s">
        <v>23</v>
      </c>
      <c r="F15" s="2">
        <v>1.1299999999999999</v>
      </c>
      <c r="G15" s="2">
        <v>1.21</v>
      </c>
      <c r="H15" s="2">
        <v>1.07</v>
      </c>
      <c r="I15" s="2">
        <v>1.1200000000000001</v>
      </c>
      <c r="J15" s="2">
        <v>1.2</v>
      </c>
      <c r="K15" s="2">
        <v>1.07</v>
      </c>
      <c r="L15" s="2">
        <v>1.1299999999999999</v>
      </c>
      <c r="M15" s="2">
        <v>1.21</v>
      </c>
      <c r="N15" s="2">
        <v>1.07</v>
      </c>
      <c r="O15" s="2">
        <v>1.1200000000000001</v>
      </c>
      <c r="P15" s="2">
        <v>1.2</v>
      </c>
      <c r="Q15" s="3">
        <v>1.07</v>
      </c>
    </row>
    <row r="16" spans="2:17" ht="36" customHeight="1" x14ac:dyDescent="0.25">
      <c r="B16" s="6">
        <v>5</v>
      </c>
      <c r="C16" s="50" t="s">
        <v>24</v>
      </c>
      <c r="D16" s="50"/>
      <c r="E16" s="10" t="s">
        <v>25</v>
      </c>
      <c r="F16" s="2">
        <v>1.23</v>
      </c>
      <c r="G16" s="2">
        <v>1.52</v>
      </c>
      <c r="H16" s="2">
        <v>1.2</v>
      </c>
      <c r="I16" s="2">
        <v>1.2</v>
      </c>
      <c r="J16" s="2">
        <v>1.5</v>
      </c>
      <c r="K16" s="2">
        <v>1.17</v>
      </c>
      <c r="L16" s="2">
        <v>1.23</v>
      </c>
      <c r="M16" s="2">
        <v>1.52</v>
      </c>
      <c r="N16" s="2">
        <v>1.2</v>
      </c>
      <c r="O16" s="2">
        <v>1.2</v>
      </c>
      <c r="P16" s="2">
        <v>1.5</v>
      </c>
      <c r="Q16" s="3">
        <v>1.17</v>
      </c>
    </row>
    <row r="17" spans="2:17" ht="35.25" customHeight="1" x14ac:dyDescent="0.25">
      <c r="B17" s="6">
        <v>6</v>
      </c>
      <c r="C17" s="50" t="s">
        <v>26</v>
      </c>
      <c r="D17" s="50"/>
      <c r="E17" s="10" t="s">
        <v>27</v>
      </c>
      <c r="F17" s="4">
        <f>ROUND(F16/F15,2)</f>
        <v>1.0900000000000001</v>
      </c>
      <c r="G17" s="4">
        <f>ROUND(G16/G15,2)</f>
        <v>1.26</v>
      </c>
      <c r="H17" s="4">
        <f>ROUND(H16/H15,2)</f>
        <v>1.1200000000000001</v>
      </c>
      <c r="I17" s="4">
        <f>ROUND(I16/I15,2)</f>
        <v>1.07</v>
      </c>
      <c r="J17" s="4">
        <f t="shared" ref="J17:K17" si="0">ROUND(J16/J15,2)</f>
        <v>1.25</v>
      </c>
      <c r="K17" s="4">
        <f t="shared" si="0"/>
        <v>1.0900000000000001</v>
      </c>
      <c r="L17" s="4">
        <f t="shared" ref="L17:Q17" si="1">ROUND(L16/L15,2)</f>
        <v>1.0900000000000001</v>
      </c>
      <c r="M17" s="4">
        <f t="shared" si="1"/>
        <v>1.26</v>
      </c>
      <c r="N17" s="4">
        <f t="shared" si="1"/>
        <v>1.1200000000000001</v>
      </c>
      <c r="O17" s="4">
        <f>ROUND(O16/O15,2)</f>
        <v>1.07</v>
      </c>
      <c r="P17" s="4">
        <f t="shared" si="1"/>
        <v>1.25</v>
      </c>
      <c r="Q17" s="5">
        <f t="shared" si="1"/>
        <v>1.0900000000000001</v>
      </c>
    </row>
    <row r="18" spans="2:17" ht="36" customHeight="1" x14ac:dyDescent="0.25">
      <c r="B18" s="6">
        <v>7</v>
      </c>
      <c r="C18" s="50" t="s">
        <v>28</v>
      </c>
      <c r="D18" s="50"/>
      <c r="E18" s="10" t="s">
        <v>29</v>
      </c>
      <c r="F18" s="2">
        <f>CEILING(F14*F17,1)</f>
        <v>284</v>
      </c>
      <c r="G18" s="2">
        <f>CEILING(G14*G17,1)</f>
        <v>35</v>
      </c>
      <c r="H18" s="2">
        <f>CEILING(H14*H17,1)</f>
        <v>16</v>
      </c>
      <c r="I18" s="2">
        <f>CEILING(I14*I17,1)</f>
        <v>553</v>
      </c>
      <c r="J18" s="2">
        <f t="shared" ref="J18:K18" si="2">CEILING(J14*J17,1)</f>
        <v>37</v>
      </c>
      <c r="K18" s="2">
        <f t="shared" si="2"/>
        <v>15</v>
      </c>
      <c r="L18" s="2">
        <f t="shared" ref="L18:P18" si="3">CEILING(L14*L17,1)</f>
        <v>576</v>
      </c>
      <c r="M18" s="2">
        <f t="shared" si="3"/>
        <v>35</v>
      </c>
      <c r="N18" s="2">
        <f t="shared" si="3"/>
        <v>27</v>
      </c>
      <c r="O18" s="2">
        <f>CEILING(O14*O17,1)</f>
        <v>259</v>
      </c>
      <c r="P18" s="2">
        <f t="shared" si="3"/>
        <v>34</v>
      </c>
      <c r="Q18" s="3">
        <f>CEILING(Q14*Q17,1)</f>
        <v>21</v>
      </c>
    </row>
    <row r="19" spans="2:17" ht="33.75" customHeight="1" thickBot="1" x14ac:dyDescent="0.3">
      <c r="B19" s="7">
        <v>8</v>
      </c>
      <c r="C19" s="51" t="s">
        <v>30</v>
      </c>
      <c r="D19" s="51"/>
      <c r="E19" s="11" t="s">
        <v>29</v>
      </c>
      <c r="F19" s="46">
        <f>F18+G18+H18</f>
        <v>335</v>
      </c>
      <c r="G19" s="47"/>
      <c r="H19" s="48"/>
      <c r="I19" s="46">
        <f>I18+J18+K18</f>
        <v>605</v>
      </c>
      <c r="J19" s="47"/>
      <c r="K19" s="48"/>
      <c r="L19" s="46">
        <f>L18+M18+N18</f>
        <v>638</v>
      </c>
      <c r="M19" s="47"/>
      <c r="N19" s="48"/>
      <c r="O19" s="46">
        <f>O18+P18+Q18</f>
        <v>314</v>
      </c>
      <c r="P19" s="47"/>
      <c r="Q19" s="49"/>
    </row>
  </sheetData>
  <mergeCells count="44">
    <mergeCell ref="F19:H19"/>
    <mergeCell ref="I19:K19"/>
    <mergeCell ref="L19:N19"/>
    <mergeCell ref="O19:Q19"/>
    <mergeCell ref="C14:D14"/>
    <mergeCell ref="C15:D15"/>
    <mergeCell ref="C16:D16"/>
    <mergeCell ref="C17:D17"/>
    <mergeCell ref="C18:D18"/>
    <mergeCell ref="C19:D19"/>
    <mergeCell ref="C11:E11"/>
    <mergeCell ref="F11:Q11"/>
    <mergeCell ref="B12:E13"/>
    <mergeCell ref="F12:H12"/>
    <mergeCell ref="I12:K12"/>
    <mergeCell ref="L12:N12"/>
    <mergeCell ref="O12:Q12"/>
    <mergeCell ref="B9:C9"/>
    <mergeCell ref="D9:E9"/>
    <mergeCell ref="F9:H9"/>
    <mergeCell ref="I9:Q9"/>
    <mergeCell ref="C10:E10"/>
    <mergeCell ref="F10:Q10"/>
    <mergeCell ref="B7:C7"/>
    <mergeCell ref="F7:H7"/>
    <mergeCell ref="I7:Q7"/>
    <mergeCell ref="B8:C8"/>
    <mergeCell ref="D8:E8"/>
    <mergeCell ref="F8:H8"/>
    <mergeCell ref="I8:Q8"/>
    <mergeCell ref="B5:C5"/>
    <mergeCell ref="F5:H5"/>
    <mergeCell ref="I5:Q5"/>
    <mergeCell ref="B6:C6"/>
    <mergeCell ref="F6:H6"/>
    <mergeCell ref="I6:Q6"/>
    <mergeCell ref="B4:C4"/>
    <mergeCell ref="F4:H4"/>
    <mergeCell ref="I4:Q4"/>
    <mergeCell ref="B2:Q2"/>
    <mergeCell ref="B3:C3"/>
    <mergeCell ref="D3:E3"/>
    <mergeCell ref="F3:H3"/>
    <mergeCell ref="I3:Q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16063-F65D-49FB-AEA4-A21AD103A639}">
  <dimension ref="B1:Q19"/>
  <sheetViews>
    <sheetView tabSelected="1" zoomScale="115" zoomScaleNormal="115" workbookViewId="0">
      <selection activeCell="T17" sqref="T17"/>
    </sheetView>
  </sheetViews>
  <sheetFormatPr defaultRowHeight="15" x14ac:dyDescent="0.25"/>
  <cols>
    <col min="2" max="2" width="4" customWidth="1"/>
    <col min="3" max="3" width="13.5703125" customWidth="1"/>
    <col min="4" max="4" width="20.28515625" customWidth="1"/>
    <col min="5" max="5" width="10.28515625" customWidth="1"/>
    <col min="6" max="17" width="6.42578125" customWidth="1"/>
  </cols>
  <sheetData>
    <row r="1" spans="2:17" ht="15.75" thickBot="1" x14ac:dyDescent="0.3"/>
    <row r="2" spans="2:17" ht="30" customHeight="1" thickBot="1" x14ac:dyDescent="0.3">
      <c r="B2" s="17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/>
    </row>
    <row r="3" spans="2:17" ht="30" customHeight="1" x14ac:dyDescent="0.25">
      <c r="B3" s="20" t="s">
        <v>1</v>
      </c>
      <c r="C3" s="21"/>
      <c r="D3" s="22" t="s">
        <v>41</v>
      </c>
      <c r="E3" s="23"/>
      <c r="F3" s="21" t="s">
        <v>2</v>
      </c>
      <c r="G3" s="21"/>
      <c r="H3" s="21"/>
      <c r="I3" s="24" t="s">
        <v>43</v>
      </c>
      <c r="J3" s="25"/>
      <c r="K3" s="25"/>
      <c r="L3" s="25"/>
      <c r="M3" s="25"/>
      <c r="N3" s="25"/>
      <c r="O3" s="25"/>
      <c r="P3" s="25"/>
      <c r="Q3" s="26"/>
    </row>
    <row r="4" spans="2:17" ht="31.5" customHeight="1" x14ac:dyDescent="0.25">
      <c r="B4" s="12" t="s">
        <v>3</v>
      </c>
      <c r="C4" s="13"/>
      <c r="D4" s="1" t="s">
        <v>37</v>
      </c>
      <c r="E4" s="2" t="s">
        <v>4</v>
      </c>
      <c r="F4" s="14" t="s">
        <v>5</v>
      </c>
      <c r="G4" s="14"/>
      <c r="H4" s="14"/>
      <c r="I4" s="15" t="s">
        <v>32</v>
      </c>
      <c r="J4" s="15"/>
      <c r="K4" s="15"/>
      <c r="L4" s="15"/>
      <c r="M4" s="15"/>
      <c r="N4" s="15"/>
      <c r="O4" s="15"/>
      <c r="P4" s="15"/>
      <c r="Q4" s="16"/>
    </row>
    <row r="5" spans="2:17" ht="30.75" customHeight="1" x14ac:dyDescent="0.25">
      <c r="B5" s="12" t="s">
        <v>3</v>
      </c>
      <c r="C5" s="13"/>
      <c r="D5" s="2" t="s">
        <v>44</v>
      </c>
      <c r="E5" s="2" t="s">
        <v>6</v>
      </c>
      <c r="F5" s="14" t="s">
        <v>5</v>
      </c>
      <c r="G5" s="14"/>
      <c r="H5" s="14"/>
      <c r="I5" s="15" t="s">
        <v>32</v>
      </c>
      <c r="J5" s="15"/>
      <c r="K5" s="15"/>
      <c r="L5" s="15"/>
      <c r="M5" s="15"/>
      <c r="N5" s="15"/>
      <c r="O5" s="15"/>
      <c r="P5" s="15"/>
      <c r="Q5" s="16"/>
    </row>
    <row r="6" spans="2:17" ht="30.75" customHeight="1" x14ac:dyDescent="0.25">
      <c r="B6" s="12" t="s">
        <v>3</v>
      </c>
      <c r="C6" s="13"/>
      <c r="D6" s="1" t="s">
        <v>44</v>
      </c>
      <c r="E6" s="2" t="s">
        <v>7</v>
      </c>
      <c r="F6" s="14" t="s">
        <v>5</v>
      </c>
      <c r="G6" s="14"/>
      <c r="H6" s="14"/>
      <c r="I6" s="15" t="s">
        <v>32</v>
      </c>
      <c r="J6" s="15"/>
      <c r="K6" s="15"/>
      <c r="L6" s="15"/>
      <c r="M6" s="15"/>
      <c r="N6" s="15"/>
      <c r="O6" s="15"/>
      <c r="P6" s="15"/>
      <c r="Q6" s="16"/>
    </row>
    <row r="7" spans="2:17" ht="30" customHeight="1" x14ac:dyDescent="0.25">
      <c r="B7" s="12" t="s">
        <v>3</v>
      </c>
      <c r="C7" s="13"/>
      <c r="D7" s="1" t="s">
        <v>45</v>
      </c>
      <c r="E7" s="2" t="s">
        <v>33</v>
      </c>
      <c r="F7" s="14" t="s">
        <v>5</v>
      </c>
      <c r="G7" s="14"/>
      <c r="H7" s="14"/>
      <c r="I7" s="15" t="s">
        <v>40</v>
      </c>
      <c r="J7" s="15"/>
      <c r="K7" s="15"/>
      <c r="L7" s="15"/>
      <c r="M7" s="15"/>
      <c r="N7" s="15"/>
      <c r="O7" s="15"/>
      <c r="P7" s="15"/>
      <c r="Q7" s="16"/>
    </row>
    <row r="8" spans="2:17" ht="30" customHeight="1" x14ac:dyDescent="0.25">
      <c r="B8" s="27" t="s">
        <v>8</v>
      </c>
      <c r="C8" s="13"/>
      <c r="D8" s="28" t="s">
        <v>39</v>
      </c>
      <c r="E8" s="29"/>
      <c r="F8" s="14" t="s">
        <v>9</v>
      </c>
      <c r="G8" s="14"/>
      <c r="H8" s="14"/>
      <c r="I8" s="15" t="s">
        <v>31</v>
      </c>
      <c r="J8" s="15"/>
      <c r="K8" s="15"/>
      <c r="L8" s="15"/>
      <c r="M8" s="15"/>
      <c r="N8" s="15"/>
      <c r="O8" s="15"/>
      <c r="P8" s="15"/>
      <c r="Q8" s="16"/>
    </row>
    <row r="9" spans="2:17" ht="28.5" customHeight="1" x14ac:dyDescent="0.25">
      <c r="B9" s="27" t="s">
        <v>10</v>
      </c>
      <c r="C9" s="13"/>
      <c r="D9" s="28" t="s">
        <v>34</v>
      </c>
      <c r="E9" s="29"/>
      <c r="F9" s="13" t="s">
        <v>11</v>
      </c>
      <c r="G9" s="13"/>
      <c r="H9" s="13"/>
      <c r="I9" s="30">
        <v>45919</v>
      </c>
      <c r="J9" s="15"/>
      <c r="K9" s="15"/>
      <c r="L9" s="15"/>
      <c r="M9" s="15"/>
      <c r="N9" s="15"/>
      <c r="O9" s="15"/>
      <c r="P9" s="15"/>
      <c r="Q9" s="16"/>
    </row>
    <row r="10" spans="2:17" ht="30.75" customHeight="1" x14ac:dyDescent="0.25">
      <c r="B10" s="6">
        <v>1</v>
      </c>
      <c r="C10" s="31" t="s">
        <v>12</v>
      </c>
      <c r="D10" s="32"/>
      <c r="E10" s="33"/>
      <c r="F10" s="34">
        <v>2025</v>
      </c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</row>
    <row r="11" spans="2:17" ht="34.5" customHeight="1" thickBot="1" x14ac:dyDescent="0.3">
      <c r="B11" s="7">
        <v>2</v>
      </c>
      <c r="C11" s="36" t="s">
        <v>13</v>
      </c>
      <c r="D11" s="37"/>
      <c r="E11" s="38"/>
      <c r="F11" s="39">
        <v>2045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40"/>
    </row>
    <row r="12" spans="2:17" ht="27.75" customHeight="1" x14ac:dyDescent="0.25">
      <c r="B12" s="41"/>
      <c r="C12" s="42"/>
      <c r="D12" s="42"/>
      <c r="E12" s="42"/>
      <c r="F12" s="43" t="s">
        <v>14</v>
      </c>
      <c r="G12" s="44"/>
      <c r="H12" s="44"/>
      <c r="I12" s="43" t="s">
        <v>15</v>
      </c>
      <c r="J12" s="44"/>
      <c r="K12" s="44"/>
      <c r="L12" s="43" t="s">
        <v>16</v>
      </c>
      <c r="M12" s="44"/>
      <c r="N12" s="44"/>
      <c r="O12" s="43" t="s">
        <v>35</v>
      </c>
      <c r="P12" s="44"/>
      <c r="Q12" s="45"/>
    </row>
    <row r="13" spans="2:17" ht="30.75" customHeight="1" x14ac:dyDescent="0.25">
      <c r="B13" s="27"/>
      <c r="C13" s="13"/>
      <c r="D13" s="13"/>
      <c r="E13" s="13"/>
      <c r="F13" s="8" t="s">
        <v>17</v>
      </c>
      <c r="G13" s="8" t="s">
        <v>18</v>
      </c>
      <c r="H13" s="8" t="s">
        <v>19</v>
      </c>
      <c r="I13" s="8" t="s">
        <v>17</v>
      </c>
      <c r="J13" s="8" t="s">
        <v>36</v>
      </c>
      <c r="K13" s="8" t="s">
        <v>19</v>
      </c>
      <c r="L13" s="8" t="s">
        <v>17</v>
      </c>
      <c r="M13" s="8" t="s">
        <v>36</v>
      </c>
      <c r="N13" s="8" t="s">
        <v>19</v>
      </c>
      <c r="O13" s="8" t="s">
        <v>17</v>
      </c>
      <c r="P13" s="8" t="s">
        <v>36</v>
      </c>
      <c r="Q13" s="9" t="s">
        <v>19</v>
      </c>
    </row>
    <row r="14" spans="2:17" ht="36" customHeight="1" x14ac:dyDescent="0.25">
      <c r="B14" s="6">
        <v>3</v>
      </c>
      <c r="C14" s="50" t="s">
        <v>20</v>
      </c>
      <c r="D14" s="50"/>
      <c r="E14" s="10" t="s">
        <v>21</v>
      </c>
      <c r="F14" s="2">
        <v>316</v>
      </c>
      <c r="G14" s="2">
        <v>29</v>
      </c>
      <c r="H14" s="2">
        <v>25</v>
      </c>
      <c r="I14" s="2">
        <v>58</v>
      </c>
      <c r="J14" s="2">
        <v>4</v>
      </c>
      <c r="K14" s="2">
        <v>0</v>
      </c>
      <c r="L14" s="2">
        <v>475</v>
      </c>
      <c r="M14" s="2">
        <v>28</v>
      </c>
      <c r="N14" s="2">
        <v>44</v>
      </c>
      <c r="O14" s="2">
        <v>315</v>
      </c>
      <c r="P14" s="2">
        <v>17</v>
      </c>
      <c r="Q14" s="3">
        <v>21</v>
      </c>
    </row>
    <row r="15" spans="2:17" ht="36" customHeight="1" x14ac:dyDescent="0.25">
      <c r="B15" s="6">
        <v>4</v>
      </c>
      <c r="C15" s="50" t="s">
        <v>22</v>
      </c>
      <c r="D15" s="50"/>
      <c r="E15" s="10" t="s">
        <v>23</v>
      </c>
      <c r="F15" s="2">
        <v>1.1299999999999999</v>
      </c>
      <c r="G15" s="2">
        <v>1.21</v>
      </c>
      <c r="H15" s="2">
        <v>1.07</v>
      </c>
      <c r="I15" s="2">
        <v>1.1299999999999999</v>
      </c>
      <c r="J15" s="2">
        <v>1.21</v>
      </c>
      <c r="K15" s="2">
        <v>1.07</v>
      </c>
      <c r="L15" s="2">
        <v>1.1299999999999999</v>
      </c>
      <c r="M15" s="2">
        <v>1.21</v>
      </c>
      <c r="N15" s="2">
        <v>1.07</v>
      </c>
      <c r="O15" s="2">
        <v>1.1200000000000001</v>
      </c>
      <c r="P15" s="2">
        <v>1.2</v>
      </c>
      <c r="Q15" s="3">
        <v>1.07</v>
      </c>
    </row>
    <row r="16" spans="2:17" ht="36" customHeight="1" x14ac:dyDescent="0.25">
      <c r="B16" s="6">
        <v>5</v>
      </c>
      <c r="C16" s="50" t="s">
        <v>24</v>
      </c>
      <c r="D16" s="50"/>
      <c r="E16" s="10" t="s">
        <v>25</v>
      </c>
      <c r="F16" s="2">
        <v>1.23</v>
      </c>
      <c r="G16" s="2">
        <v>1.52</v>
      </c>
      <c r="H16" s="2">
        <v>1.2</v>
      </c>
      <c r="I16" s="2">
        <v>1.23</v>
      </c>
      <c r="J16" s="2">
        <v>1.52</v>
      </c>
      <c r="K16" s="2">
        <v>1.2</v>
      </c>
      <c r="L16" s="2">
        <v>1.23</v>
      </c>
      <c r="M16" s="2">
        <v>1.52</v>
      </c>
      <c r="N16" s="2">
        <v>1.2</v>
      </c>
      <c r="O16" s="2">
        <v>1.2</v>
      </c>
      <c r="P16" s="2">
        <v>1.5</v>
      </c>
      <c r="Q16" s="3">
        <v>1.17</v>
      </c>
    </row>
    <row r="17" spans="2:17" ht="35.25" customHeight="1" x14ac:dyDescent="0.25">
      <c r="B17" s="6">
        <v>6</v>
      </c>
      <c r="C17" s="50" t="s">
        <v>26</v>
      </c>
      <c r="D17" s="50"/>
      <c r="E17" s="10" t="s">
        <v>27</v>
      </c>
      <c r="F17" s="4">
        <f>ROUND(F16/F15,2)</f>
        <v>1.0900000000000001</v>
      </c>
      <c r="G17" s="4">
        <f t="shared" ref="G17:Q17" si="0">ROUND(G16/G15,2)</f>
        <v>1.26</v>
      </c>
      <c r="H17" s="4">
        <f t="shared" si="0"/>
        <v>1.1200000000000001</v>
      </c>
      <c r="I17" s="4">
        <f>ROUND(I16/I15,2)</f>
        <v>1.0900000000000001</v>
      </c>
      <c r="J17" s="4">
        <f t="shared" ref="J17:K17" si="1">ROUND(J16/J15,2)</f>
        <v>1.26</v>
      </c>
      <c r="K17" s="4">
        <f t="shared" si="1"/>
        <v>1.1200000000000001</v>
      </c>
      <c r="L17" s="4">
        <f t="shared" si="0"/>
        <v>1.0900000000000001</v>
      </c>
      <c r="M17" s="4">
        <f t="shared" si="0"/>
        <v>1.26</v>
      </c>
      <c r="N17" s="4">
        <f t="shared" si="0"/>
        <v>1.1200000000000001</v>
      </c>
      <c r="O17" s="4">
        <f>ROUND(O16/O15,2)</f>
        <v>1.07</v>
      </c>
      <c r="P17" s="4">
        <f t="shared" si="0"/>
        <v>1.25</v>
      </c>
      <c r="Q17" s="5">
        <f t="shared" si="0"/>
        <v>1.0900000000000001</v>
      </c>
    </row>
    <row r="18" spans="2:17" ht="36" customHeight="1" x14ac:dyDescent="0.25">
      <c r="B18" s="6">
        <v>7</v>
      </c>
      <c r="C18" s="50" t="s">
        <v>28</v>
      </c>
      <c r="D18" s="50"/>
      <c r="E18" s="10" t="s">
        <v>29</v>
      </c>
      <c r="F18" s="2">
        <f>CEILING(F14*F17,1)</f>
        <v>345</v>
      </c>
      <c r="G18" s="2">
        <f t="shared" ref="G18:P18" si="2">CEILING(G14*G17,1)</f>
        <v>37</v>
      </c>
      <c r="H18" s="2">
        <f t="shared" si="2"/>
        <v>28</v>
      </c>
      <c r="I18" s="2">
        <f>CEILING(I14*I17,1)</f>
        <v>64</v>
      </c>
      <c r="J18" s="2">
        <f t="shared" ref="J18:K18" si="3">CEILING(J14*J17,1)</f>
        <v>6</v>
      </c>
      <c r="K18" s="2">
        <f t="shared" si="3"/>
        <v>0</v>
      </c>
      <c r="L18" s="2">
        <f t="shared" si="2"/>
        <v>518</v>
      </c>
      <c r="M18" s="2">
        <f t="shared" si="2"/>
        <v>36</v>
      </c>
      <c r="N18" s="2">
        <f t="shared" si="2"/>
        <v>50</v>
      </c>
      <c r="O18" s="2">
        <f>CEILING(O14*O17,1)</f>
        <v>338</v>
      </c>
      <c r="P18" s="2">
        <f t="shared" si="2"/>
        <v>22</v>
      </c>
      <c r="Q18" s="3">
        <f>CEILING(Q14*Q17,1)</f>
        <v>23</v>
      </c>
    </row>
    <row r="19" spans="2:17" ht="33.75" customHeight="1" thickBot="1" x14ac:dyDescent="0.3">
      <c r="B19" s="7">
        <v>8</v>
      </c>
      <c r="C19" s="51" t="s">
        <v>30</v>
      </c>
      <c r="D19" s="51"/>
      <c r="E19" s="11" t="s">
        <v>29</v>
      </c>
      <c r="F19" s="46">
        <f>F18+G18+H18</f>
        <v>410</v>
      </c>
      <c r="G19" s="47"/>
      <c r="H19" s="48"/>
      <c r="I19" s="46">
        <f>I18+J18+K18</f>
        <v>70</v>
      </c>
      <c r="J19" s="47"/>
      <c r="K19" s="48"/>
      <c r="L19" s="46">
        <f>L18+M18+N18</f>
        <v>604</v>
      </c>
      <c r="M19" s="47"/>
      <c r="N19" s="48"/>
      <c r="O19" s="46">
        <f>O18+P18+Q18</f>
        <v>383</v>
      </c>
      <c r="P19" s="47"/>
      <c r="Q19" s="49"/>
    </row>
  </sheetData>
  <mergeCells count="44">
    <mergeCell ref="B4:C4"/>
    <mergeCell ref="F4:H4"/>
    <mergeCell ref="I4:Q4"/>
    <mergeCell ref="B2:Q2"/>
    <mergeCell ref="B3:C3"/>
    <mergeCell ref="D3:E3"/>
    <mergeCell ref="F3:H3"/>
    <mergeCell ref="I3:Q3"/>
    <mergeCell ref="B5:C5"/>
    <mergeCell ref="F5:H5"/>
    <mergeCell ref="I5:Q5"/>
    <mergeCell ref="B6:C6"/>
    <mergeCell ref="F6:H6"/>
    <mergeCell ref="I6:Q6"/>
    <mergeCell ref="B7:C7"/>
    <mergeCell ref="F7:H7"/>
    <mergeCell ref="I7:Q7"/>
    <mergeCell ref="B8:C8"/>
    <mergeCell ref="D8:E8"/>
    <mergeCell ref="F8:H8"/>
    <mergeCell ref="I8:Q8"/>
    <mergeCell ref="B9:C9"/>
    <mergeCell ref="D9:E9"/>
    <mergeCell ref="F9:H9"/>
    <mergeCell ref="I9:Q9"/>
    <mergeCell ref="C10:E10"/>
    <mergeCell ref="F10:Q10"/>
    <mergeCell ref="C11:E11"/>
    <mergeCell ref="F11:Q11"/>
    <mergeCell ref="B12:E13"/>
    <mergeCell ref="F12:H12"/>
    <mergeCell ref="I12:K12"/>
    <mergeCell ref="L12:N12"/>
    <mergeCell ref="O12:Q12"/>
    <mergeCell ref="F19:H19"/>
    <mergeCell ref="I19:K19"/>
    <mergeCell ref="L19:N19"/>
    <mergeCell ref="O19:Q19"/>
    <mergeCell ref="C14:D14"/>
    <mergeCell ref="C15:D15"/>
    <mergeCell ref="C16:D16"/>
    <mergeCell ref="C17:D17"/>
    <mergeCell ref="C18:D18"/>
    <mergeCell ref="C19:D1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Prognóza 2045 - K1</vt:lpstr>
      <vt:lpstr>Prognóza 2045 - 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Bystrianský</dc:creator>
  <cp:lastModifiedBy>Adam Bystrianský</cp:lastModifiedBy>
  <dcterms:created xsi:type="dcterms:W3CDTF">2015-06-05T18:19:34Z</dcterms:created>
  <dcterms:modified xsi:type="dcterms:W3CDTF">2025-10-17T05:16:25Z</dcterms:modified>
</cp:coreProperties>
</file>